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210" windowHeight="4950" tabRatio="634" activeTab="0"/>
  </bookViews>
  <sheets>
    <sheet name="bilancio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<sst xmlns="http://schemas.openxmlformats.org/spreadsheetml/2006/main" count="101" uniqueCount="91">
  <si>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PROVENTI E RICAVI</t>
  </si>
  <si>
    <t>COSTI E ONERI</t>
  </si>
  <si>
    <t>Totale proventi e ricavi</t>
  </si>
  <si>
    <t>Totale costi ed oneri</t>
  </si>
  <si>
    <t>Totale a pareggio</t>
  </si>
  <si>
    <t>Rimanenze finali di magazzino</t>
  </si>
  <si>
    <t>Rimanenze iniziali di magazzino</t>
  </si>
  <si>
    <t>Quote associative</t>
  </si>
  <si>
    <t>Liberalità</t>
  </si>
  <si>
    <t>Contributi da Enti Pubblici</t>
  </si>
  <si>
    <t>Prestazioni di servizi</t>
  </si>
  <si>
    <t>Prestazioni di terzi</t>
  </si>
  <si>
    <t>Contributi vari / rimborsi spese</t>
  </si>
  <si>
    <t>Acquisti - Materiali diversi</t>
  </si>
  <si>
    <t>Acquisti - Servizi diversi</t>
  </si>
  <si>
    <t/>
  </si>
  <si>
    <t>Acquisti - Spese di stampa</t>
  </si>
  <si>
    <t>Acquisti - Cancelleria</t>
  </si>
  <si>
    <t>Spese postali e vallori bollati</t>
  </si>
  <si>
    <t>Rimborsi spese viaggio</t>
  </si>
  <si>
    <t>Spese assemblee e riunioni</t>
  </si>
  <si>
    <t>Vendita prodotti</t>
  </si>
  <si>
    <t>Contributi associativi</t>
  </si>
  <si>
    <t>Ammortamenti attrezzature</t>
  </si>
  <si>
    <t>Altri costi attività istituzionale</t>
  </si>
  <si>
    <t>Interessi attivi</t>
  </si>
  <si>
    <t>Sopravvenienze attive e plusvalenze</t>
  </si>
  <si>
    <t>Telefono</t>
  </si>
  <si>
    <t>Affitti / Uso Sedi</t>
  </si>
  <si>
    <t>Spese bancarie</t>
  </si>
  <si>
    <t>Interessi passivi</t>
  </si>
  <si>
    <t>Tasse (IRAP, ecc.)</t>
  </si>
  <si>
    <t>Altre spese fiscali</t>
  </si>
  <si>
    <t>Proventi istituzionali</t>
  </si>
  <si>
    <t>Attività connesse e accessorie</t>
  </si>
  <si>
    <t>Costi ed oneri attività istituzionale</t>
  </si>
  <si>
    <t>Introiti finanziari</t>
  </si>
  <si>
    <t>Altre entrate</t>
  </si>
  <si>
    <t>Costi ed oneri generali</t>
  </si>
  <si>
    <t>Oneri finanziari</t>
  </si>
  <si>
    <t>Oneri fiscali</t>
  </si>
  <si>
    <t>Iva pagata ad erario</t>
  </si>
  <si>
    <t>Altri proventi connessi</t>
  </si>
  <si>
    <t>Altri costi e sopravv. Passive</t>
  </si>
  <si>
    <t>anno 2002</t>
  </si>
  <si>
    <t>Altri proventi istituzionali</t>
  </si>
  <si>
    <t>Assicurazioni</t>
  </si>
  <si>
    <t>ATTIVO</t>
  </si>
  <si>
    <t>PASSIVO</t>
  </si>
  <si>
    <t>a) Disponibilità liquide</t>
  </si>
  <si>
    <t>a) Debiti</t>
  </si>
  <si>
    <t>Debiti v/fornitori</t>
  </si>
  <si>
    <t>Altri debiti</t>
  </si>
  <si>
    <t>Ratei e risconti passivi</t>
  </si>
  <si>
    <t>b) Attivo circolante</t>
  </si>
  <si>
    <t>Crediti v/clienti</t>
  </si>
  <si>
    <t>Altri Crediti</t>
  </si>
  <si>
    <t>Rimanenze finali</t>
  </si>
  <si>
    <t>Ratei e risconti attivi</t>
  </si>
  <si>
    <t>c) Immobilizzazioni</t>
  </si>
  <si>
    <t>Attrezzature</t>
  </si>
  <si>
    <t>Altre immobilizzazioni</t>
  </si>
  <si>
    <t>Totale passivo</t>
  </si>
  <si>
    <t>Totale attivo</t>
  </si>
  <si>
    <t>b) Fondi</t>
  </si>
  <si>
    <t>c) Patrimonio netto</t>
  </si>
  <si>
    <t>anno 2003</t>
  </si>
  <si>
    <t>Costi e oneri attività connesse</t>
  </si>
  <si>
    <t>Acquisti beni e materie prime</t>
  </si>
  <si>
    <t>Altri costi</t>
  </si>
  <si>
    <t>Personale stipendi</t>
  </si>
  <si>
    <t>Personale contributi</t>
  </si>
  <si>
    <t>Casse</t>
  </si>
  <si>
    <t>C/c banca</t>
  </si>
  <si>
    <t>C/c postale</t>
  </si>
  <si>
    <t>Fondi ammortamento</t>
  </si>
  <si>
    <t>Avanzo / Perdita di gestione *</t>
  </si>
  <si>
    <t>Avanzo in verde/ perdita in rosso</t>
  </si>
  <si>
    <t>anno 2004</t>
  </si>
  <si>
    <t>Pubblicità</t>
  </si>
  <si>
    <t>anno 2005</t>
  </si>
  <si>
    <t>Contributi personale</t>
  </si>
  <si>
    <t>Debiti v/Erario</t>
  </si>
  <si>
    <t>Fondo Svalut. Crediti</t>
  </si>
  <si>
    <t>anno 2006</t>
  </si>
  <si>
    <t>Confronto 2002 - 2003 - 2004 - 2005 - 2006</t>
  </si>
  <si>
    <t>Riserve pat. al 01.01.06</t>
  </si>
  <si>
    <t>Avanzo gestione 2006</t>
  </si>
  <si>
    <t>Riserve pat. al 31.12.06</t>
  </si>
  <si>
    <t>Stato patrimoniale al 31.12.2006</t>
  </si>
  <si>
    <t>RENDICONTO ECONOMICO FIAB ONLUS 2006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</si>
</sst>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0" fontId="0" fillId="0" borderId="0" xfId="17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17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170" fontId="5" fillId="0" borderId="3" xfId="17" applyFont="1" applyBorder="1" applyAlignment="1">
      <alignment/>
    </xf>
    <xf numFmtId="170" fontId="5" fillId="0" borderId="4" xfId="17" applyFont="1" applyBorder="1" applyAlignment="1">
      <alignment/>
    </xf>
    <xf numFmtId="3" fontId="7" fillId="0" borderId="5" xfId="0" applyNumberFormat="1" applyFont="1" applyBorder="1" applyAlignment="1">
      <alignment/>
    </xf>
    <xf numFmtId="170" fontId="5" fillId="0" borderId="0" xfId="17" applyFont="1" applyBorder="1" applyAlignment="1">
      <alignment/>
    </xf>
    <xf numFmtId="0" fontId="6" fillId="0" borderId="6" xfId="0" applyFont="1" applyBorder="1" applyAlignment="1">
      <alignment/>
    </xf>
    <xf numFmtId="170" fontId="5" fillId="0" borderId="7" xfId="17" applyFont="1" applyBorder="1" applyAlignment="1">
      <alignment/>
    </xf>
    <xf numFmtId="3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170" fontId="5" fillId="0" borderId="9" xfId="17" applyFont="1" applyBorder="1" applyAlignment="1">
      <alignment/>
    </xf>
    <xf numFmtId="0" fontId="5" fillId="0" borderId="10" xfId="0" applyFont="1" applyBorder="1" applyAlignment="1">
      <alignment/>
    </xf>
    <xf numFmtId="170" fontId="5" fillId="0" borderId="11" xfId="17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0" fontId="5" fillId="0" borderId="15" xfId="17" applyFont="1" applyBorder="1" applyAlignment="1">
      <alignment/>
    </xf>
    <xf numFmtId="170" fontId="6" fillId="0" borderId="0" xfId="17" applyFont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8" xfId="0" applyFont="1" applyBorder="1" applyAlignment="1">
      <alignment/>
    </xf>
    <xf numFmtId="170" fontId="0" fillId="0" borderId="0" xfId="17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11" fillId="0" borderId="20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7" xfId="17" applyNumberFormat="1" applyFont="1" applyBorder="1" applyAlignment="1">
      <alignment/>
    </xf>
    <xf numFmtId="4" fontId="9" fillId="0" borderId="17" xfId="17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8" fillId="0" borderId="5" xfId="17" applyNumberFormat="1" applyFont="1" applyBorder="1" applyAlignment="1">
      <alignment/>
    </xf>
    <xf numFmtId="4" fontId="9" fillId="0" borderId="5" xfId="17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8" fillId="0" borderId="16" xfId="17" applyNumberFormat="1" applyFont="1" applyBorder="1" applyAlignment="1">
      <alignment/>
    </xf>
    <xf numFmtId="4" fontId="9" fillId="0" borderId="16" xfId="17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8" fillId="0" borderId="21" xfId="17" applyNumberFormat="1" applyFont="1" applyBorder="1" applyAlignment="1">
      <alignment/>
    </xf>
    <xf numFmtId="4" fontId="9" fillId="0" borderId="21" xfId="17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8" fillId="0" borderId="22" xfId="17" applyNumberFormat="1" applyFont="1" applyBorder="1" applyAlignment="1">
      <alignment/>
    </xf>
    <xf numFmtId="4" fontId="9" fillId="0" borderId="22" xfId="17" applyNumberFormat="1" applyFont="1" applyBorder="1" applyAlignment="1">
      <alignment/>
    </xf>
    <xf numFmtId="4" fontId="8" fillId="0" borderId="1" xfId="17" applyNumberFormat="1" applyFont="1" applyBorder="1" applyAlignment="1">
      <alignment/>
    </xf>
    <xf numFmtId="4" fontId="9" fillId="0" borderId="1" xfId="17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8" fillId="0" borderId="7" xfId="17" applyNumberFormat="1" applyFont="1" applyBorder="1" applyAlignment="1">
      <alignment/>
    </xf>
    <xf numFmtId="4" fontId="9" fillId="0" borderId="7" xfId="17" applyNumberFormat="1" applyFont="1" applyBorder="1" applyAlignment="1">
      <alignment/>
    </xf>
    <xf numFmtId="4" fontId="8" fillId="0" borderId="18" xfId="17" applyNumberFormat="1" applyFont="1" applyBorder="1" applyAlignment="1">
      <alignment/>
    </xf>
    <xf numFmtId="4" fontId="9" fillId="0" borderId="18" xfId="17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10" fillId="0" borderId="7" xfId="17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8" fillId="0" borderId="23" xfId="17" applyNumberFormat="1" applyFont="1" applyBorder="1" applyAlignment="1">
      <alignment/>
    </xf>
    <xf numFmtId="4" fontId="9" fillId="0" borderId="23" xfId="17" applyNumberFormat="1" applyFont="1" applyBorder="1" applyAlignment="1">
      <alignment/>
    </xf>
    <xf numFmtId="4" fontId="8" fillId="0" borderId="0" xfId="17" applyNumberFormat="1" applyFont="1" applyAlignment="1">
      <alignment/>
    </xf>
    <xf numFmtId="4" fontId="5" fillId="0" borderId="0" xfId="17" applyNumberFormat="1" applyFont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17" applyNumberFormat="1" applyAlignment="1">
      <alignment/>
    </xf>
    <xf numFmtId="4" fontId="0" fillId="0" borderId="0" xfId="0" applyNumberFormat="1" applyAlignment="1">
      <alignment/>
    </xf>
    <xf numFmtId="4" fontId="0" fillId="0" borderId="0" xfId="17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12" fillId="0" borderId="7" xfId="17" applyNumberFormat="1" applyFont="1" applyBorder="1" applyAlignment="1">
      <alignment/>
    </xf>
    <xf numFmtId="4" fontId="8" fillId="0" borderId="19" xfId="17" applyNumberFormat="1" applyFont="1" applyBorder="1" applyAlignment="1">
      <alignment/>
    </xf>
    <xf numFmtId="4" fontId="9" fillId="0" borderId="19" xfId="17" applyNumberFormat="1" applyFont="1" applyBorder="1" applyAlignment="1">
      <alignment/>
    </xf>
    <xf numFmtId="4" fontId="13" fillId="0" borderId="17" xfId="17" applyNumberFormat="1" applyFont="1" applyBorder="1" applyAlignment="1">
      <alignment/>
    </xf>
    <xf numFmtId="4" fontId="14" fillId="0" borderId="5" xfId="17" applyNumberFormat="1" applyFont="1" applyBorder="1" applyAlignment="1">
      <alignment/>
    </xf>
    <xf numFmtId="4" fontId="13" fillId="0" borderId="5" xfId="17" applyNumberFormat="1" applyFont="1" applyBorder="1" applyAlignment="1">
      <alignment/>
    </xf>
    <xf numFmtId="4" fontId="14" fillId="0" borderId="16" xfId="17" applyNumberFormat="1" applyFont="1" applyBorder="1" applyAlignment="1">
      <alignment/>
    </xf>
    <xf numFmtId="4" fontId="13" fillId="0" borderId="21" xfId="17" applyNumberFormat="1" applyFont="1" applyBorder="1" applyAlignment="1">
      <alignment/>
    </xf>
    <xf numFmtId="4" fontId="13" fillId="0" borderId="1" xfId="17" applyNumberFormat="1" applyFont="1" applyBorder="1" applyAlignment="1">
      <alignment/>
    </xf>
    <xf numFmtId="4" fontId="13" fillId="0" borderId="18" xfId="17" applyNumberFormat="1" applyFont="1" applyBorder="1" applyAlignment="1">
      <alignment/>
    </xf>
    <xf numFmtId="4" fontId="13" fillId="0" borderId="9" xfId="17" applyNumberFormat="1" applyFont="1" applyBorder="1" applyAlignment="1">
      <alignment/>
    </xf>
    <xf numFmtId="4" fontId="15" fillId="0" borderId="5" xfId="17" applyNumberFormat="1" applyFont="1" applyBorder="1" applyAlignment="1">
      <alignment/>
    </xf>
    <xf numFmtId="4" fontId="13" fillId="0" borderId="22" xfId="17" applyNumberFormat="1" applyFont="1" applyBorder="1" applyAlignment="1">
      <alignment/>
    </xf>
    <xf numFmtId="4" fontId="13" fillId="0" borderId="7" xfId="17" applyNumberFormat="1" applyFont="1" applyBorder="1" applyAlignment="1">
      <alignment/>
    </xf>
    <xf numFmtId="4" fontId="16" fillId="0" borderId="7" xfId="17" applyNumberFormat="1" applyFont="1" applyBorder="1" applyAlignment="1">
      <alignment/>
    </xf>
    <xf numFmtId="4" fontId="13" fillId="0" borderId="23" xfId="17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0.9921875" style="0" customWidth="1"/>
    <col min="2" max="2" width="25.7109375" style="0" customWidth="1"/>
    <col min="3" max="4" width="9.28125" style="66" customWidth="1"/>
    <col min="5" max="5" width="9.28125" style="70" customWidth="1"/>
    <col min="6" max="6" width="9.28125" style="72" customWidth="1"/>
    <col min="7" max="7" width="11.7109375" style="70" customWidth="1"/>
    <col min="8" max="8" width="28.421875" style="71" customWidth="1"/>
    <col min="9" max="9" width="9.28125" style="69" customWidth="1"/>
    <col min="10" max="10" width="9.28125" style="66" customWidth="1"/>
    <col min="11" max="11" width="9.28125" style="70" customWidth="1"/>
    <col min="12" max="12" width="9.28125" style="72" customWidth="1"/>
    <col min="13" max="13" width="11.7109375" style="70" customWidth="1"/>
    <col min="14" max="14" width="3.00390625" style="0" customWidth="1"/>
    <col min="15" max="15" width="19.140625" style="0" customWidth="1"/>
    <col min="16" max="16" width="12.28125" style="1" customWidth="1"/>
    <col min="17" max="17" width="19.8515625" style="0" customWidth="1"/>
    <col min="18" max="18" width="12.28125" style="1" customWidth="1"/>
  </cols>
  <sheetData>
    <row r="1" spans="2:19" ht="12.75">
      <c r="B1" s="34" t="s">
        <v>90</v>
      </c>
      <c r="C1" s="34"/>
      <c r="D1" s="34"/>
      <c r="E1" s="34"/>
      <c r="F1" s="34"/>
      <c r="G1" s="34"/>
      <c r="H1" s="34"/>
      <c r="I1" s="34"/>
      <c r="J1" s="34"/>
      <c r="K1" s="37"/>
      <c r="L1" s="73"/>
      <c r="M1" s="37"/>
      <c r="N1" s="2"/>
      <c r="O1" s="36" t="s">
        <v>89</v>
      </c>
      <c r="P1" s="36"/>
      <c r="Q1" s="36"/>
      <c r="R1" s="36"/>
      <c r="S1" s="2"/>
    </row>
    <row r="2" spans="2:19" ht="13.5" thickBot="1">
      <c r="B2" s="35" t="s">
        <v>85</v>
      </c>
      <c r="C2" s="35"/>
      <c r="D2" s="35"/>
      <c r="E2" s="35"/>
      <c r="F2" s="35"/>
      <c r="G2" s="35"/>
      <c r="H2" s="35"/>
      <c r="I2" s="35"/>
      <c r="J2" s="35"/>
      <c r="K2" s="38"/>
      <c r="L2" s="73"/>
      <c r="M2" s="38"/>
      <c r="N2" s="2"/>
      <c r="O2" s="3"/>
      <c r="P2" s="4"/>
      <c r="Q2" s="3"/>
      <c r="R2" s="4"/>
      <c r="S2" s="2"/>
    </row>
    <row r="3" spans="2:19" ht="13.5" thickBot="1">
      <c r="B3" s="5" t="s">
        <v>0</v>
      </c>
      <c r="C3" s="39" t="s">
        <v>44</v>
      </c>
      <c r="D3" s="39" t="s">
        <v>66</v>
      </c>
      <c r="E3" s="40" t="s">
        <v>78</v>
      </c>
      <c r="F3" s="39" t="s">
        <v>80</v>
      </c>
      <c r="G3" s="77" t="s">
        <v>84</v>
      </c>
      <c r="H3" s="41" t="s">
        <v>1</v>
      </c>
      <c r="I3" s="39" t="s">
        <v>44</v>
      </c>
      <c r="J3" s="39" t="s">
        <v>66</v>
      </c>
      <c r="K3" s="40" t="s">
        <v>78</v>
      </c>
      <c r="L3" s="39" t="s">
        <v>80</v>
      </c>
      <c r="M3" s="77" t="s">
        <v>84</v>
      </c>
      <c r="N3" s="2"/>
      <c r="O3" s="6" t="s">
        <v>47</v>
      </c>
      <c r="P3" s="7"/>
      <c r="Q3" s="6" t="s">
        <v>48</v>
      </c>
      <c r="R3" s="8"/>
      <c r="S3" s="2"/>
    </row>
    <row r="4" spans="2:19" ht="12.75">
      <c r="B4" s="9" t="s">
        <v>33</v>
      </c>
      <c r="C4" s="42"/>
      <c r="D4" s="42"/>
      <c r="E4" s="43"/>
      <c r="F4" s="42"/>
      <c r="G4" s="78"/>
      <c r="H4" s="44" t="s">
        <v>35</v>
      </c>
      <c r="I4" s="42"/>
      <c r="J4" s="42"/>
      <c r="K4" s="43"/>
      <c r="L4" s="42"/>
      <c r="M4" s="85"/>
      <c r="N4" s="2"/>
      <c r="O4" s="11" t="s">
        <v>49</v>
      </c>
      <c r="P4" s="10"/>
      <c r="Q4" s="11" t="s">
        <v>50</v>
      </c>
      <c r="R4" s="12"/>
      <c r="S4" s="2"/>
    </row>
    <row r="5" spans="2:19" ht="12.75">
      <c r="B5" s="13" t="s">
        <v>7</v>
      </c>
      <c r="C5" s="42">
        <v>10315.26</v>
      </c>
      <c r="D5" s="42">
        <v>14898</v>
      </c>
      <c r="E5" s="43">
        <v>19305.31</v>
      </c>
      <c r="F5" s="42">
        <v>21636</v>
      </c>
      <c r="G5" s="79">
        <v>24096</v>
      </c>
      <c r="H5" s="45" t="s">
        <v>11</v>
      </c>
      <c r="I5" s="42">
        <v>46795.75</v>
      </c>
      <c r="J5" s="42">
        <v>117087.27333333332</v>
      </c>
      <c r="K5" s="43">
        <f>65047.26+150</f>
        <v>65197.26</v>
      </c>
      <c r="L5" s="42">
        <v>19963.66</v>
      </c>
      <c r="M5" s="79">
        <v>47521.67</v>
      </c>
      <c r="N5" s="2"/>
      <c r="O5" s="14" t="s">
        <v>72</v>
      </c>
      <c r="P5" s="10">
        <v>1110.6</v>
      </c>
      <c r="Q5" s="14" t="s">
        <v>51</v>
      </c>
      <c r="R5" s="12">
        <v>2272.4600000000064</v>
      </c>
      <c r="S5" s="2"/>
    </row>
    <row r="6" spans="2:19" ht="12.75">
      <c r="B6" s="13" t="s">
        <v>8</v>
      </c>
      <c r="C6" s="42">
        <v>2689.23</v>
      </c>
      <c r="D6" s="42">
        <v>416</v>
      </c>
      <c r="E6" s="43">
        <v>100</v>
      </c>
      <c r="F6" s="42">
        <v>23032</v>
      </c>
      <c r="G6" s="79">
        <v>25</v>
      </c>
      <c r="H6" s="45" t="s">
        <v>13</v>
      </c>
      <c r="I6" s="42">
        <v>14054.48</v>
      </c>
      <c r="J6" s="42">
        <v>10559.33</v>
      </c>
      <c r="K6" s="43">
        <v>20112.96</v>
      </c>
      <c r="L6" s="42">
        <v>17409.01</v>
      </c>
      <c r="M6" s="79">
        <v>27955.28</v>
      </c>
      <c r="N6" s="2"/>
      <c r="O6" s="14" t="s">
        <v>73</v>
      </c>
      <c r="P6" s="10">
        <v>63213.62</v>
      </c>
      <c r="Q6" s="14" t="s">
        <v>52</v>
      </c>
      <c r="R6" s="12">
        <v>26236.67</v>
      </c>
      <c r="S6" s="2"/>
    </row>
    <row r="7" spans="2:19" ht="12.75">
      <c r="B7" s="13" t="s">
        <v>9</v>
      </c>
      <c r="C7" s="42">
        <v>86868.52</v>
      </c>
      <c r="D7" s="42">
        <v>55982.84</v>
      </c>
      <c r="E7" s="43">
        <v>55532.91</v>
      </c>
      <c r="F7" s="42">
        <v>22400</v>
      </c>
      <c r="G7" s="79">
        <v>7696.9</v>
      </c>
      <c r="H7" s="45" t="s">
        <v>14</v>
      </c>
      <c r="I7" s="42">
        <v>29006.18</v>
      </c>
      <c r="J7" s="42">
        <v>10316.32</v>
      </c>
      <c r="K7" s="43">
        <v>35768.96</v>
      </c>
      <c r="L7" s="42">
        <v>3447.3</v>
      </c>
      <c r="M7" s="79">
        <v>9079.3</v>
      </c>
      <c r="N7" s="2"/>
      <c r="O7" s="14" t="s">
        <v>74</v>
      </c>
      <c r="P7" s="10">
        <v>38191.63189999999</v>
      </c>
      <c r="Q7" s="14" t="s">
        <v>82</v>
      </c>
      <c r="R7" s="12">
        <v>1668.02</v>
      </c>
      <c r="S7" s="2"/>
    </row>
    <row r="8" spans="2:19" ht="12.75">
      <c r="B8" s="13" t="s">
        <v>10</v>
      </c>
      <c r="C8" s="42">
        <v>36344.22</v>
      </c>
      <c r="D8" s="42">
        <v>104949.8</v>
      </c>
      <c r="E8" s="43">
        <v>83384.01</v>
      </c>
      <c r="F8" s="42">
        <v>30921</v>
      </c>
      <c r="G8" s="79">
        <v>59785</v>
      </c>
      <c r="H8" s="45" t="s">
        <v>16</v>
      </c>
      <c r="I8" s="42">
        <v>46581.72</v>
      </c>
      <c r="J8" s="42">
        <v>34430.96</v>
      </c>
      <c r="K8" s="43">
        <v>37065.22</v>
      </c>
      <c r="L8" s="42">
        <v>20375.54</v>
      </c>
      <c r="M8" s="79">
        <v>31518.44</v>
      </c>
      <c r="N8" s="2"/>
      <c r="O8" s="14"/>
      <c r="P8" s="10"/>
      <c r="Q8" s="14" t="s">
        <v>53</v>
      </c>
      <c r="R8" s="12">
        <v>25523.04</v>
      </c>
      <c r="S8" s="2"/>
    </row>
    <row r="9" spans="2:19" ht="12.75">
      <c r="B9" s="13" t="s">
        <v>12</v>
      </c>
      <c r="C9" s="42">
        <v>15697.31</v>
      </c>
      <c r="D9" s="42">
        <v>19510.85</v>
      </c>
      <c r="E9" s="43">
        <v>37126.27</v>
      </c>
      <c r="F9" s="42">
        <v>39842.8</v>
      </c>
      <c r="G9" s="79">
        <v>61573.4019</v>
      </c>
      <c r="H9" s="45" t="s">
        <v>17</v>
      </c>
      <c r="I9" s="42">
        <v>2938.37</v>
      </c>
      <c r="J9" s="42">
        <v>1111.91</v>
      </c>
      <c r="K9" s="43">
        <v>1996.6</v>
      </c>
      <c r="L9" s="42">
        <v>1614.92</v>
      </c>
      <c r="M9" s="79">
        <v>1273.02</v>
      </c>
      <c r="N9" s="2"/>
      <c r="O9" s="14"/>
      <c r="P9" s="10"/>
      <c r="Q9" s="11"/>
      <c r="R9" s="12"/>
      <c r="S9" s="2"/>
    </row>
    <row r="10" spans="2:19" ht="12.75">
      <c r="B10" s="13" t="s">
        <v>45</v>
      </c>
      <c r="C10" s="42">
        <v>120.16</v>
      </c>
      <c r="D10" s="42">
        <v>4000</v>
      </c>
      <c r="E10" s="43">
        <v>165</v>
      </c>
      <c r="F10" s="42">
        <v>0</v>
      </c>
      <c r="G10" s="79"/>
      <c r="H10" s="45" t="s">
        <v>18</v>
      </c>
      <c r="I10" s="42">
        <v>2728.06</v>
      </c>
      <c r="J10" s="42">
        <v>2090.89</v>
      </c>
      <c r="K10" s="43">
        <v>1930.42</v>
      </c>
      <c r="L10" s="42">
        <v>3679.03</v>
      </c>
      <c r="M10" s="79">
        <v>6238.4</v>
      </c>
      <c r="N10" s="2"/>
      <c r="O10" s="11" t="s">
        <v>54</v>
      </c>
      <c r="P10" s="10"/>
      <c r="Q10" s="11" t="s">
        <v>64</v>
      </c>
      <c r="R10" s="12"/>
      <c r="S10" s="2"/>
    </row>
    <row r="11" spans="2:19" ht="12.75">
      <c r="B11" s="9" t="s">
        <v>34</v>
      </c>
      <c r="C11" s="42"/>
      <c r="D11" s="42"/>
      <c r="E11" s="43"/>
      <c r="F11" s="42"/>
      <c r="G11" s="79"/>
      <c r="H11" s="45" t="s">
        <v>19</v>
      </c>
      <c r="I11" s="42">
        <v>12805.04</v>
      </c>
      <c r="J11" s="42">
        <v>21897.41</v>
      </c>
      <c r="K11" s="43">
        <v>19977.86</v>
      </c>
      <c r="L11" s="42">
        <v>12366.75</v>
      </c>
      <c r="M11" s="79">
        <v>11896.79</v>
      </c>
      <c r="N11" s="2"/>
      <c r="O11" s="14" t="s">
        <v>55</v>
      </c>
      <c r="P11" s="10">
        <v>11476.12</v>
      </c>
      <c r="Q11" s="14" t="s">
        <v>75</v>
      </c>
      <c r="R11" s="12">
        <v>7314.83</v>
      </c>
      <c r="S11" s="2"/>
    </row>
    <row r="12" spans="2:19" ht="12.75">
      <c r="B12" s="13" t="s">
        <v>21</v>
      </c>
      <c r="C12" s="42">
        <v>438.31</v>
      </c>
      <c r="D12" s="42">
        <v>44186</v>
      </c>
      <c r="E12" s="43">
        <v>7168.4</v>
      </c>
      <c r="F12" s="42">
        <v>5757.38</v>
      </c>
      <c r="G12" s="79">
        <v>2051.4</v>
      </c>
      <c r="H12" s="45" t="s">
        <v>20</v>
      </c>
      <c r="I12" s="42">
        <v>1672.37</v>
      </c>
      <c r="J12" s="42">
        <v>4500.19</v>
      </c>
      <c r="K12" s="43">
        <v>1176.96</v>
      </c>
      <c r="L12" s="42">
        <v>4191.43</v>
      </c>
      <c r="M12" s="79">
        <v>0</v>
      </c>
      <c r="N12" s="2"/>
      <c r="O12" s="14" t="s">
        <v>56</v>
      </c>
      <c r="P12" s="10">
        <v>1758.04</v>
      </c>
      <c r="Q12" s="14" t="s">
        <v>83</v>
      </c>
      <c r="R12" s="12">
        <v>1155.12</v>
      </c>
      <c r="S12" s="2"/>
    </row>
    <row r="13" spans="2:19" ht="12.75">
      <c r="B13" s="13" t="s">
        <v>79</v>
      </c>
      <c r="C13" s="42">
        <v>23487.13</v>
      </c>
      <c r="D13" s="42">
        <v>23150</v>
      </c>
      <c r="E13" s="43">
        <v>18249.6</v>
      </c>
      <c r="F13" s="42">
        <v>14190.53</v>
      </c>
      <c r="G13" s="79">
        <v>27472.2</v>
      </c>
      <c r="H13" s="45" t="s">
        <v>22</v>
      </c>
      <c r="I13" s="42">
        <v>380</v>
      </c>
      <c r="J13" s="42">
        <v>353.5</v>
      </c>
      <c r="K13" s="43">
        <v>1853.5</v>
      </c>
      <c r="L13" s="42">
        <v>2632</v>
      </c>
      <c r="M13" s="79">
        <v>1550</v>
      </c>
      <c r="N13" s="2"/>
      <c r="O13" s="14" t="s">
        <v>57</v>
      </c>
      <c r="P13" s="10">
        <v>15230.82</v>
      </c>
      <c r="Q13" s="14"/>
      <c r="R13" s="12"/>
      <c r="S13" s="2"/>
    </row>
    <row r="14" spans="2:19" ht="12.75">
      <c r="B14" s="13" t="s">
        <v>42</v>
      </c>
      <c r="C14" s="42">
        <v>100.18</v>
      </c>
      <c r="D14" s="42"/>
      <c r="E14" s="43" t="s">
        <v>15</v>
      </c>
      <c r="F14" s="42">
        <v>186.04</v>
      </c>
      <c r="G14" s="79" t="s">
        <v>15</v>
      </c>
      <c r="H14" s="45" t="s">
        <v>46</v>
      </c>
      <c r="I14" s="42">
        <v>259.76</v>
      </c>
      <c r="J14" s="42">
        <v>5824.91</v>
      </c>
      <c r="K14" s="43">
        <v>5658</v>
      </c>
      <c r="L14" s="42">
        <v>7584.02</v>
      </c>
      <c r="M14" s="79">
        <v>3858.830000000009</v>
      </c>
      <c r="N14" s="2"/>
      <c r="O14" s="14" t="s">
        <v>58</v>
      </c>
      <c r="P14" s="10">
        <v>13328.08</v>
      </c>
      <c r="Q14" s="14"/>
      <c r="R14" s="12"/>
      <c r="S14" s="2"/>
    </row>
    <row r="15" spans="2:19" ht="12.75">
      <c r="B15" s="9" t="s">
        <v>36</v>
      </c>
      <c r="C15" s="42"/>
      <c r="D15" s="42"/>
      <c r="E15" s="43"/>
      <c r="F15" s="42"/>
      <c r="G15" s="79"/>
      <c r="H15" s="45" t="s">
        <v>23</v>
      </c>
      <c r="I15" s="42">
        <v>1427.3083363373908</v>
      </c>
      <c r="J15" s="42">
        <v>1427.3083363373908</v>
      </c>
      <c r="K15" s="43">
        <v>883.169347456708</v>
      </c>
      <c r="L15" s="42">
        <v>2651.8493474567076</v>
      </c>
      <c r="M15" s="79">
        <v>1073.88</v>
      </c>
      <c r="N15" s="2"/>
      <c r="O15" s="14"/>
      <c r="P15" s="10"/>
      <c r="Q15" s="14"/>
      <c r="R15" s="12"/>
      <c r="S15" s="2"/>
    </row>
    <row r="16" spans="2:19" ht="12.75">
      <c r="B16" s="13" t="s">
        <v>25</v>
      </c>
      <c r="C16" s="42"/>
      <c r="D16" s="42">
        <v>128.56</v>
      </c>
      <c r="E16" s="43"/>
      <c r="F16" s="42">
        <v>82.49</v>
      </c>
      <c r="G16" s="79">
        <v>112.06</v>
      </c>
      <c r="H16" s="45" t="s">
        <v>24</v>
      </c>
      <c r="I16" s="42">
        <v>9290.19</v>
      </c>
      <c r="J16" s="42">
        <v>800</v>
      </c>
      <c r="K16" s="43">
        <v>2806.52</v>
      </c>
      <c r="L16" s="42">
        <v>35287.7</v>
      </c>
      <c r="M16" s="79">
        <v>29803.86</v>
      </c>
      <c r="N16" s="2"/>
      <c r="O16" s="11" t="s">
        <v>59</v>
      </c>
      <c r="P16" s="10"/>
      <c r="Q16" s="14"/>
      <c r="R16" s="12"/>
      <c r="S16" s="2"/>
    </row>
    <row r="17" spans="2:19" ht="12.75">
      <c r="B17" s="9" t="s">
        <v>37</v>
      </c>
      <c r="C17" s="42"/>
      <c r="D17" s="42"/>
      <c r="E17" s="43"/>
      <c r="F17" s="42"/>
      <c r="G17" s="79"/>
      <c r="H17" s="45" t="s">
        <v>81</v>
      </c>
      <c r="I17" s="42"/>
      <c r="J17" s="42"/>
      <c r="K17" s="43"/>
      <c r="L17" s="42">
        <v>400.02</v>
      </c>
      <c r="M17" s="79">
        <v>892.08</v>
      </c>
      <c r="N17" s="2"/>
      <c r="O17" s="11"/>
      <c r="P17" s="10"/>
      <c r="Q17" s="14"/>
      <c r="R17" s="12"/>
      <c r="S17" s="2"/>
    </row>
    <row r="18" spans="2:19" ht="12.75">
      <c r="B18" s="13" t="s">
        <v>26</v>
      </c>
      <c r="C18" s="42">
        <v>1606.45</v>
      </c>
      <c r="D18" s="42">
        <v>417.86</v>
      </c>
      <c r="E18" s="43">
        <v>5807.62</v>
      </c>
      <c r="F18" s="42">
        <v>23116.92</v>
      </c>
      <c r="G18" s="79">
        <v>11759.83</v>
      </c>
      <c r="H18" s="44" t="s">
        <v>67</v>
      </c>
      <c r="I18" s="42"/>
      <c r="J18" s="42"/>
      <c r="K18" s="43"/>
      <c r="L18" s="42"/>
      <c r="M18" s="79"/>
      <c r="N18" s="2"/>
      <c r="O18" s="14" t="s">
        <v>60</v>
      </c>
      <c r="P18" s="10">
        <v>9595.31</v>
      </c>
      <c r="Q18" s="14"/>
      <c r="R18" s="12"/>
      <c r="S18" s="2"/>
    </row>
    <row r="19" spans="2:19" ht="12.75">
      <c r="B19" s="9"/>
      <c r="C19" s="42"/>
      <c r="D19" s="42"/>
      <c r="E19" s="43"/>
      <c r="F19" s="42"/>
      <c r="G19" s="79"/>
      <c r="H19" s="45" t="s">
        <v>68</v>
      </c>
      <c r="I19" s="42"/>
      <c r="J19" s="42">
        <v>22905</v>
      </c>
      <c r="K19" s="43"/>
      <c r="L19" s="42"/>
      <c r="M19" s="79"/>
      <c r="N19" s="2"/>
      <c r="O19" s="14" t="s">
        <v>61</v>
      </c>
      <c r="P19" s="10">
        <v>103.29</v>
      </c>
      <c r="Q19" s="14"/>
      <c r="R19" s="12"/>
      <c r="S19" s="2"/>
    </row>
    <row r="20" spans="2:19" ht="13.5" thickBot="1">
      <c r="B20" s="13"/>
      <c r="C20" s="42"/>
      <c r="D20" s="42"/>
      <c r="E20" s="43"/>
      <c r="F20" s="42"/>
      <c r="G20" s="78"/>
      <c r="H20" s="45" t="s">
        <v>11</v>
      </c>
      <c r="I20" s="42"/>
      <c r="J20" s="42">
        <v>2617.76</v>
      </c>
      <c r="K20" s="43"/>
      <c r="L20" s="42"/>
      <c r="M20" s="79"/>
      <c r="N20" s="2"/>
      <c r="O20" s="14"/>
      <c r="P20" s="10"/>
      <c r="Q20" s="14"/>
      <c r="R20" s="12"/>
      <c r="S20" s="2"/>
    </row>
    <row r="21" spans="2:19" ht="14.25" thickBot="1" thickTop="1">
      <c r="B21" s="13"/>
      <c r="C21" s="42"/>
      <c r="D21" s="42"/>
      <c r="E21" s="43"/>
      <c r="F21" s="42"/>
      <c r="G21" s="78"/>
      <c r="H21" s="45" t="s">
        <v>69</v>
      </c>
      <c r="I21" s="42"/>
      <c r="J21" s="42">
        <v>180</v>
      </c>
      <c r="K21" s="43"/>
      <c r="L21" s="42"/>
      <c r="M21" s="79"/>
      <c r="N21" s="2"/>
      <c r="O21" s="15" t="s">
        <v>63</v>
      </c>
      <c r="P21" s="16">
        <f>SUM(P5:P20)</f>
        <v>154007.51189999998</v>
      </c>
      <c r="Q21" s="17" t="s">
        <v>62</v>
      </c>
      <c r="R21" s="18">
        <f>SUM(R5:R20)</f>
        <v>64170.14000000001</v>
      </c>
      <c r="S21" s="2"/>
    </row>
    <row r="22" spans="2:19" ht="12.75">
      <c r="B22" s="13"/>
      <c r="C22" s="42"/>
      <c r="D22" s="42"/>
      <c r="E22" s="43"/>
      <c r="F22" s="42"/>
      <c r="G22" s="78"/>
      <c r="H22" s="45" t="s">
        <v>70</v>
      </c>
      <c r="I22" s="42"/>
      <c r="J22" s="42">
        <v>5354</v>
      </c>
      <c r="K22" s="43"/>
      <c r="L22" s="42"/>
      <c r="M22" s="79"/>
      <c r="N22" s="2"/>
      <c r="O22" s="32"/>
      <c r="P22" s="10"/>
      <c r="Q22" s="20"/>
      <c r="R22" s="12"/>
      <c r="S22" s="2"/>
    </row>
    <row r="23" spans="2:19" ht="12.75">
      <c r="B23" s="13"/>
      <c r="C23" s="42"/>
      <c r="D23" s="42"/>
      <c r="E23" s="43"/>
      <c r="F23" s="42"/>
      <c r="G23" s="78"/>
      <c r="H23" s="45" t="s">
        <v>71</v>
      </c>
      <c r="I23" s="42"/>
      <c r="J23" s="42">
        <v>1186.14</v>
      </c>
      <c r="K23" s="43"/>
      <c r="L23" s="42"/>
      <c r="M23" s="79"/>
      <c r="N23" s="2"/>
      <c r="O23" s="32"/>
      <c r="P23" s="10"/>
      <c r="Q23" s="20"/>
      <c r="R23" s="12"/>
      <c r="S23" s="2"/>
    </row>
    <row r="24" spans="2:19" ht="12.75">
      <c r="B24" s="13"/>
      <c r="C24" s="42"/>
      <c r="D24" s="42"/>
      <c r="E24" s="43"/>
      <c r="F24" s="42"/>
      <c r="G24" s="78"/>
      <c r="H24" s="44" t="s">
        <v>38</v>
      </c>
      <c r="I24" s="42"/>
      <c r="J24" s="42"/>
      <c r="K24" s="43"/>
      <c r="L24" s="42"/>
      <c r="M24" s="79"/>
      <c r="N24" s="2"/>
      <c r="O24" s="32"/>
      <c r="P24" s="10"/>
      <c r="Q24" s="20"/>
      <c r="R24" s="12"/>
      <c r="S24" s="2"/>
    </row>
    <row r="25" spans="2:19" ht="12.75">
      <c r="B25" s="13"/>
      <c r="C25" s="42"/>
      <c r="D25" s="42"/>
      <c r="E25" s="43"/>
      <c r="F25" s="42"/>
      <c r="G25" s="78"/>
      <c r="H25" s="45" t="s">
        <v>27</v>
      </c>
      <c r="I25" s="42">
        <v>2222.08</v>
      </c>
      <c r="J25" s="42">
        <v>2298.2</v>
      </c>
      <c r="K25" s="43">
        <v>2503.8</v>
      </c>
      <c r="L25" s="42">
        <v>3029.15</v>
      </c>
      <c r="M25" s="79">
        <v>3244.14</v>
      </c>
      <c r="N25" s="2"/>
      <c r="O25" s="32"/>
      <c r="P25" s="10"/>
      <c r="Q25" s="20"/>
      <c r="R25" s="12"/>
      <c r="S25" s="2"/>
    </row>
    <row r="26" spans="2:19" ht="12.75">
      <c r="B26" s="13"/>
      <c r="C26" s="42"/>
      <c r="D26" s="42"/>
      <c r="E26" s="43"/>
      <c r="F26" s="42"/>
      <c r="G26" s="78"/>
      <c r="H26" s="45" t="s">
        <v>28</v>
      </c>
      <c r="I26" s="42">
        <v>7447.19</v>
      </c>
      <c r="J26" s="42">
        <v>5749.32</v>
      </c>
      <c r="K26" s="43">
        <v>2549.32</v>
      </c>
      <c r="L26" s="42">
        <v>2113.78</v>
      </c>
      <c r="M26" s="79">
        <v>2500</v>
      </c>
      <c r="N26" s="2"/>
      <c r="O26" s="32"/>
      <c r="P26" s="10"/>
      <c r="Q26" s="20"/>
      <c r="R26" s="12"/>
      <c r="S26" s="2"/>
    </row>
    <row r="27" spans="2:19" ht="12.75">
      <c r="B27" s="13"/>
      <c r="C27" s="42"/>
      <c r="D27" s="42"/>
      <c r="E27" s="43"/>
      <c r="F27" s="42"/>
      <c r="G27" s="78"/>
      <c r="H27" s="45" t="s">
        <v>43</v>
      </c>
      <c r="I27" s="42">
        <v>751.93</v>
      </c>
      <c r="J27" s="42">
        <v>935.87</v>
      </c>
      <c r="K27" s="43">
        <f>4273.6+45.05</f>
        <v>4318.650000000001</v>
      </c>
      <c r="L27" s="42">
        <f>6336.09+345.36</f>
        <v>6681.45</v>
      </c>
      <c r="M27" s="79">
        <f>129.7+3842.54</f>
        <v>3972.24</v>
      </c>
      <c r="N27" s="2"/>
      <c r="O27" s="32"/>
      <c r="P27" s="10"/>
      <c r="Q27" s="20"/>
      <c r="R27" s="12"/>
      <c r="S27" s="2"/>
    </row>
    <row r="28" spans="2:19" ht="12.75">
      <c r="B28" s="13"/>
      <c r="C28" s="42"/>
      <c r="D28" s="42"/>
      <c r="E28" s="43"/>
      <c r="F28" s="42"/>
      <c r="G28" s="78"/>
      <c r="H28" s="44" t="s">
        <v>39</v>
      </c>
      <c r="I28" s="42"/>
      <c r="J28" s="42"/>
      <c r="K28" s="43"/>
      <c r="L28" s="42"/>
      <c r="M28" s="79"/>
      <c r="N28" s="2"/>
      <c r="O28" s="3"/>
      <c r="P28" s="4"/>
      <c r="Q28" s="19" t="s">
        <v>65</v>
      </c>
      <c r="R28" s="12"/>
      <c r="S28" s="2"/>
    </row>
    <row r="29" spans="2:19" ht="12.75">
      <c r="B29" s="13"/>
      <c r="C29" s="42"/>
      <c r="D29" s="42"/>
      <c r="E29" s="43"/>
      <c r="F29" s="42"/>
      <c r="G29" s="78"/>
      <c r="H29" s="45" t="s">
        <v>29</v>
      </c>
      <c r="I29" s="42">
        <v>437.16</v>
      </c>
      <c r="J29" s="42">
        <v>552.19</v>
      </c>
      <c r="K29" s="43">
        <v>461.46</v>
      </c>
      <c r="L29" s="42">
        <v>550.52</v>
      </c>
      <c r="M29" s="79">
        <v>567.44</v>
      </c>
      <c r="N29" s="2"/>
      <c r="O29" s="3"/>
      <c r="P29" s="4"/>
      <c r="Q29" s="20" t="s">
        <v>86</v>
      </c>
      <c r="R29" s="12">
        <v>76127.24</v>
      </c>
      <c r="S29" s="2"/>
    </row>
    <row r="30" spans="2:19" ht="13.5" thickBot="1">
      <c r="B30" s="9"/>
      <c r="C30" s="42"/>
      <c r="D30" s="42"/>
      <c r="E30" s="43"/>
      <c r="F30" s="42"/>
      <c r="G30" s="78"/>
      <c r="H30" s="45" t="s">
        <v>30</v>
      </c>
      <c r="I30" s="42">
        <v>288.51</v>
      </c>
      <c r="J30" s="42">
        <v>205.74</v>
      </c>
      <c r="K30" s="43">
        <v>314.7</v>
      </c>
      <c r="L30" s="42">
        <v>669.29</v>
      </c>
      <c r="M30" s="79">
        <v>757.76</v>
      </c>
      <c r="N30" s="2"/>
      <c r="O30" s="3"/>
      <c r="P30" s="4"/>
      <c r="Q30" s="21" t="s">
        <v>87</v>
      </c>
      <c r="R30" s="33">
        <f>P21-R21-R29</f>
        <v>13710.131899999964</v>
      </c>
      <c r="S30" s="2"/>
    </row>
    <row r="31" spans="2:19" ht="14.25" thickBot="1" thickTop="1">
      <c r="B31" s="13"/>
      <c r="C31" s="42"/>
      <c r="D31" s="42"/>
      <c r="E31" s="43"/>
      <c r="F31" s="42"/>
      <c r="G31" s="78"/>
      <c r="H31" s="44" t="s">
        <v>40</v>
      </c>
      <c r="I31" s="42"/>
      <c r="J31" s="42"/>
      <c r="K31" s="43"/>
      <c r="L31" s="42"/>
      <c r="M31" s="79"/>
      <c r="N31" s="2"/>
      <c r="O31" s="3"/>
      <c r="P31" s="4"/>
      <c r="Q31" s="22" t="s">
        <v>4</v>
      </c>
      <c r="R31" s="23">
        <f>SUM(R21:R30)</f>
        <v>154007.51189999998</v>
      </c>
      <c r="S31" s="2"/>
    </row>
    <row r="32" spans="2:19" ht="12.75">
      <c r="B32" s="13" t="s">
        <v>15</v>
      </c>
      <c r="C32" s="42"/>
      <c r="D32" s="42"/>
      <c r="E32" s="43"/>
      <c r="F32" s="42"/>
      <c r="G32" s="78"/>
      <c r="H32" s="45" t="s">
        <v>41</v>
      </c>
      <c r="I32" s="42">
        <v>5227.5</v>
      </c>
      <c r="J32" s="42">
        <v>10822.58</v>
      </c>
      <c r="K32" s="43">
        <v>6983.23</v>
      </c>
      <c r="L32" s="42">
        <v>4093.65</v>
      </c>
      <c r="M32" s="79">
        <v>9890.17</v>
      </c>
      <c r="N32" s="2"/>
      <c r="O32" s="3"/>
      <c r="P32" s="4"/>
      <c r="Q32" s="3"/>
      <c r="R32" s="4"/>
      <c r="S32" s="2"/>
    </row>
    <row r="33" spans="2:19" ht="12.75">
      <c r="B33" s="9"/>
      <c r="C33" s="42"/>
      <c r="D33" s="42"/>
      <c r="E33" s="43"/>
      <c r="F33" s="42"/>
      <c r="G33" s="78"/>
      <c r="H33" s="45" t="s">
        <v>31</v>
      </c>
      <c r="I33" s="42"/>
      <c r="J33" s="42">
        <v>27.89</v>
      </c>
      <c r="K33" s="43">
        <v>97.94</v>
      </c>
      <c r="L33" s="42">
        <v>112.5</v>
      </c>
      <c r="M33" s="79"/>
      <c r="N33" s="2"/>
      <c r="O33" s="3"/>
      <c r="P33" s="4"/>
      <c r="Q33" s="3" t="s">
        <v>88</v>
      </c>
      <c r="R33" s="24">
        <f>R29+R30</f>
        <v>89837.37189999997</v>
      </c>
      <c r="S33" s="2"/>
    </row>
    <row r="34" spans="2:19" ht="12.75">
      <c r="B34" s="13"/>
      <c r="C34" s="42"/>
      <c r="D34" s="42"/>
      <c r="E34" s="43"/>
      <c r="F34" s="42"/>
      <c r="G34" s="78"/>
      <c r="H34" s="45" t="s">
        <v>32</v>
      </c>
      <c r="I34" s="42">
        <v>414.48</v>
      </c>
      <c r="J34" s="42">
        <v>55.79</v>
      </c>
      <c r="K34" s="43">
        <v>27.89</v>
      </c>
      <c r="L34" s="42">
        <v>139.65</v>
      </c>
      <c r="M34" s="79">
        <v>499.18</v>
      </c>
      <c r="N34" s="2"/>
      <c r="O34" s="3"/>
      <c r="P34" s="4"/>
      <c r="Q34" s="3"/>
      <c r="R34" s="4"/>
      <c r="S34" s="2"/>
    </row>
    <row r="35" spans="2:19" ht="12.75">
      <c r="B35" s="13"/>
      <c r="C35" s="42"/>
      <c r="D35" s="42"/>
      <c r="E35" s="43"/>
      <c r="F35" s="42"/>
      <c r="G35" s="78"/>
      <c r="H35" s="44"/>
      <c r="I35" s="42"/>
      <c r="J35" s="42"/>
      <c r="K35" s="43"/>
      <c r="L35" s="42"/>
      <c r="M35" s="79"/>
      <c r="N35" s="2"/>
      <c r="O35" s="3"/>
      <c r="P35" s="4"/>
      <c r="Q35" s="3"/>
      <c r="R35" s="4"/>
      <c r="S35" s="2"/>
    </row>
    <row r="36" spans="2:19" ht="13.5" thickBot="1">
      <c r="B36" s="25"/>
      <c r="C36" s="46"/>
      <c r="D36" s="46"/>
      <c r="E36" s="47"/>
      <c r="F36" s="46"/>
      <c r="G36" s="80"/>
      <c r="H36" s="48"/>
      <c r="I36" s="42"/>
      <c r="J36" s="42"/>
      <c r="K36" s="43"/>
      <c r="L36" s="42"/>
      <c r="M36" s="78"/>
      <c r="N36" s="2"/>
      <c r="O36" s="3"/>
      <c r="P36" s="4"/>
      <c r="Q36" s="3"/>
      <c r="R36" s="4"/>
      <c r="S36" s="2"/>
    </row>
    <row r="37" spans="2:19" ht="13.5" thickBot="1">
      <c r="B37" s="26" t="s">
        <v>2</v>
      </c>
      <c r="C37" s="49">
        <v>177666.77</v>
      </c>
      <c r="D37" s="49">
        <v>267639.91</v>
      </c>
      <c r="E37" s="50">
        <f>SUM(E5:E36)</f>
        <v>226839.11999999997</v>
      </c>
      <c r="F37" s="49">
        <f>SUM(F5:F36)</f>
        <v>181165.15999999997</v>
      </c>
      <c r="G37" s="81">
        <f>SUM(G5:G36)</f>
        <v>194571.79189999998</v>
      </c>
      <c r="H37" s="51" t="s">
        <v>3</v>
      </c>
      <c r="I37" s="52">
        <v>184728.0783363374</v>
      </c>
      <c r="J37" s="52">
        <v>263290.4816696707</v>
      </c>
      <c r="K37" s="53">
        <f>SUM(K5:K36)</f>
        <v>211684.41934745674</v>
      </c>
      <c r="L37" s="52">
        <f>SUM(L5:L36)</f>
        <v>148993.2193474567</v>
      </c>
      <c r="M37" s="86">
        <f>SUM(M5:M36)</f>
        <v>194092.48000000004</v>
      </c>
      <c r="N37" s="2"/>
      <c r="O37" s="3"/>
      <c r="P37" s="4"/>
      <c r="Q37" s="3"/>
      <c r="R37" s="4"/>
      <c r="S37" s="2"/>
    </row>
    <row r="38" spans="2:19" ht="12.75">
      <c r="B38" s="27" t="s">
        <v>5</v>
      </c>
      <c r="C38" s="54">
        <v>4000</v>
      </c>
      <c r="D38" s="54">
        <v>4000</v>
      </c>
      <c r="E38" s="55">
        <v>4000</v>
      </c>
      <c r="F38" s="54">
        <v>2000</v>
      </c>
      <c r="G38" s="82">
        <v>15230.82</v>
      </c>
      <c r="H38" s="56" t="s">
        <v>6</v>
      </c>
      <c r="I38" s="57">
        <v>2065.83</v>
      </c>
      <c r="J38" s="57">
        <v>4000</v>
      </c>
      <c r="K38" s="58">
        <v>4000</v>
      </c>
      <c r="L38" s="57">
        <v>4000</v>
      </c>
      <c r="M38" s="87">
        <v>2000</v>
      </c>
      <c r="N38" s="2"/>
      <c r="O38" s="3"/>
      <c r="P38" s="4"/>
      <c r="Q38" s="3"/>
      <c r="R38" s="4"/>
      <c r="S38" s="2"/>
    </row>
    <row r="39" spans="2:19" ht="13.5" thickBot="1">
      <c r="B39" s="28"/>
      <c r="C39" s="59"/>
      <c r="D39" s="59"/>
      <c r="E39" s="60"/>
      <c r="F39" s="59"/>
      <c r="G39" s="83"/>
      <c r="H39" s="61" t="s">
        <v>76</v>
      </c>
      <c r="I39" s="74">
        <v>-5127.138336337388</v>
      </c>
      <c r="J39" s="62">
        <v>5349.428330329247</v>
      </c>
      <c r="K39" s="62">
        <f>E40-K37-K38</f>
        <v>15154.700652543223</v>
      </c>
      <c r="L39" s="62">
        <f>F40-L37-L38</f>
        <v>30171.94065254327</v>
      </c>
      <c r="M39" s="88">
        <f>G40-M37-M38</f>
        <v>13710.13189999995</v>
      </c>
      <c r="N39" s="2"/>
      <c r="O39" s="2"/>
      <c r="P39" s="29"/>
      <c r="Q39" s="2"/>
      <c r="R39" s="29"/>
      <c r="S39" s="2"/>
    </row>
    <row r="40" spans="2:19" ht="14.25" thickBot="1" thickTop="1">
      <c r="B40" s="30" t="s">
        <v>4</v>
      </c>
      <c r="C40" s="75">
        <v>181666.77</v>
      </c>
      <c r="D40" s="75">
        <v>272639.91</v>
      </c>
      <c r="E40" s="76">
        <f>SUM(E37:E39)</f>
        <v>230839.11999999997</v>
      </c>
      <c r="F40" s="75">
        <f>SUM(F37:F39)</f>
        <v>183165.15999999997</v>
      </c>
      <c r="G40" s="84">
        <f>SUM(G37:G39)</f>
        <v>209802.6119</v>
      </c>
      <c r="H40" s="63" t="s">
        <v>4</v>
      </c>
      <c r="I40" s="64">
        <v>181666.77</v>
      </c>
      <c r="J40" s="64">
        <v>272639.91</v>
      </c>
      <c r="K40" s="65">
        <f>K37+K38+K39</f>
        <v>230839.11999999997</v>
      </c>
      <c r="L40" s="64">
        <f>SUM(L37:L39)</f>
        <v>183165.15999999997</v>
      </c>
      <c r="M40" s="89">
        <f>SUM(M37:M39)</f>
        <v>209802.6119</v>
      </c>
      <c r="N40" s="2"/>
      <c r="O40" s="2"/>
      <c r="P40" s="29"/>
      <c r="Q40" s="2"/>
      <c r="R40" s="29"/>
      <c r="S40" s="2"/>
    </row>
    <row r="41" spans="2:19" ht="12.75">
      <c r="B41" s="31"/>
      <c r="E41" s="67"/>
      <c r="F41" s="67"/>
      <c r="G41" s="67"/>
      <c r="H41" s="68" t="s">
        <v>77</v>
      </c>
      <c r="K41" s="67"/>
      <c r="L41" s="67"/>
      <c r="M41" s="67"/>
      <c r="N41" s="2"/>
      <c r="O41" s="2"/>
      <c r="P41" s="29"/>
      <c r="Q41" s="2"/>
      <c r="R41" s="29"/>
      <c r="S41" s="2"/>
    </row>
    <row r="42" spans="2:19" ht="12.75">
      <c r="B42" s="31"/>
      <c r="E42" s="67"/>
      <c r="F42" s="67"/>
      <c r="G42" s="67"/>
      <c r="H42" s="68"/>
      <c r="K42" s="67"/>
      <c r="L42" s="67"/>
      <c r="M42" s="67"/>
      <c r="N42" s="2"/>
      <c r="O42" s="2"/>
      <c r="P42" s="29"/>
      <c r="Q42" s="2"/>
      <c r="R42" s="29"/>
      <c r="S42" s="2"/>
    </row>
  </sheetData>
  <mergeCells count="3">
    <mergeCell ref="B1:J1"/>
    <mergeCell ref="B2:J2"/>
    <mergeCell ref="O1:R1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Gerosa</dc:creator>
  <cp:keywords/>
  <dc:description/>
  <cp:lastModifiedBy>xx xx</cp:lastModifiedBy>
  <cp:lastPrinted>2007-03-03T18:51:35Z</cp:lastPrinted>
  <dcterms:created xsi:type="dcterms:W3CDTF">1999-07-04T16:13:58Z</dcterms:created>
  <dcterms:modified xsi:type="dcterms:W3CDTF">2007-03-03T19:12:09Z</dcterms:modified>
  <cp:category/>
  <cp:version/>
  <cp:contentType/>
  <cp:contentStatus/>
</cp:coreProperties>
</file>